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iyam\Desktop\"/>
    </mc:Choice>
  </mc:AlternateContent>
  <bookViews>
    <workbookView xWindow="0" yWindow="0" windowWidth="23820" windowHeight="11700"/>
  </bookViews>
  <sheets>
    <sheet name="入力シート" sheetId="6" r:id="rId1"/>
    <sheet name="記載例" sheetId="1" r:id="rId2"/>
    <sheet name="dropdown" sheetId="2" state="hidden" r:id="rId3"/>
    <sheet name="out" sheetId="3" state="hidden" r:id="rId4"/>
  </sheets>
  <definedNames>
    <definedName name="_xlnm.Print_Area" localSheetId="0">入力シート!$A$1:$L$35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3" l="1"/>
  <c r="AA2" i="3"/>
  <c r="Z2" i="3"/>
  <c r="Y2" i="3"/>
  <c r="X2" i="3"/>
  <c r="V2" i="3"/>
  <c r="U2" i="3"/>
  <c r="T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R2" i="3"/>
  <c r="Q2" i="3"/>
  <c r="P2" i="3"/>
  <c r="O2" i="3"/>
  <c r="S2" i="3"/>
  <c r="C65" i="6" l="1"/>
  <c r="B63" i="6"/>
  <c r="C63" i="6" s="1"/>
  <c r="B62" i="6"/>
  <c r="C62" i="6" s="1"/>
  <c r="C64" i="6" s="1"/>
  <c r="B61" i="6"/>
  <c r="B61" i="1" l="1"/>
  <c r="B63" i="1" l="1"/>
  <c r="C63" i="1" s="1"/>
  <c r="B62" i="1"/>
  <c r="C62" i="1" s="1"/>
  <c r="C64" i="1" l="1"/>
  <c r="C65" i="1"/>
  <c r="W2" i="3" l="1"/>
</calcChain>
</file>

<file path=xl/comments1.xml><?xml version="1.0" encoding="utf-8"?>
<comments xmlns="http://schemas.openxmlformats.org/spreadsheetml/2006/main">
  <authors>
    <author>hiyama@com-fukushima.jp</author>
  </authors>
  <commentLis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comments2.xml><?xml version="1.0" encoding="utf-8"?>
<comments xmlns="http://schemas.openxmlformats.org/spreadsheetml/2006/main">
  <authors>
    <author>hiyama@com-fukushima.jp</author>
  </authors>
  <commentLis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sharedStrings.xml><?xml version="1.0" encoding="utf-8"?>
<sst xmlns="http://schemas.openxmlformats.org/spreadsheetml/2006/main" count="198" uniqueCount="110">
  <si>
    <t>学校名</t>
  </si>
  <si>
    <t>担当者</t>
  </si>
  <si>
    <t>[連絡先]</t>
  </si>
  <si>
    <t>電話</t>
  </si>
  <si>
    <t>FAX</t>
  </si>
  <si>
    <t>電子メール</t>
  </si>
  <si>
    <t>学年</t>
  </si>
  <si>
    <t>学級数</t>
  </si>
  <si>
    <t>希望日時</t>
  </si>
  <si>
    <t>※可能であれば第3希望まで記入してください。</t>
  </si>
  <si>
    <t>※　時間については、後程、調整させていただくことがあります。</t>
  </si>
  <si>
    <t>交通手段</t>
  </si>
  <si>
    <t>見学内容</t>
  </si>
  <si>
    <t>内容の詳細については、別紙を御覧ください。</t>
  </si>
  <si>
    <t>福島県環境創造センター交流棟「コミュタン福島」 来館予約申込書</t>
    <phoneticPr fontId="5"/>
  </si>
  <si>
    <t>環境創造センター交流棟団体予約受付窓口　行</t>
  </si>
  <si>
    <t>FAX　0247-61-5727</t>
  </si>
  <si>
    <t>電子メール　yoyaku@com-fukushima.jp</t>
  </si>
  <si>
    <t>申込日</t>
    <rPh sb="0" eb="3">
      <t>モウシコミビ</t>
    </rPh>
    <phoneticPr fontId="5"/>
  </si>
  <si>
    <t>氏名</t>
    <rPh sb="0" eb="2">
      <t>シメイ</t>
    </rPh>
    <phoneticPr fontId="5"/>
  </si>
  <si>
    <t>役職</t>
    <rPh sb="0" eb="2">
      <t>ヤクショク</t>
    </rPh>
    <phoneticPr fontId="5"/>
  </si>
  <si>
    <t>引率者</t>
    <rPh sb="0" eb="3">
      <t>インソツシャ</t>
    </rPh>
    <phoneticPr fontId="5"/>
  </si>
  <si>
    <t>人）</t>
    <rPh sb="0" eb="1">
      <t>ニン</t>
    </rPh>
    <phoneticPr fontId="5"/>
  </si>
  <si>
    <t>人、</t>
    <rPh sb="0" eb="1">
      <t>ニン</t>
    </rPh>
    <phoneticPr fontId="5"/>
  </si>
  <si>
    <t>時間</t>
    <rPh sb="0" eb="2">
      <t>ジカン</t>
    </rPh>
    <phoneticPr fontId="5"/>
  </si>
  <si>
    <t>第一希望日</t>
    <rPh sb="0" eb="4">
      <t>ダイイチキボウ</t>
    </rPh>
    <rPh sb="4" eb="5">
      <t>ヒ</t>
    </rPh>
    <phoneticPr fontId="5"/>
  </si>
  <si>
    <t>～</t>
    <phoneticPr fontId="5"/>
  </si>
  <si>
    <t>昼食</t>
    <rPh sb="0" eb="2">
      <t>チュウショク</t>
    </rPh>
    <phoneticPr fontId="5"/>
  </si>
  <si>
    <t>※　交流棟で昼食場所を用意できます。交流棟で昼食をとる場合には昼食予定時間をご記入ください。</t>
    <phoneticPr fontId="5"/>
  </si>
  <si>
    <t>予定人数</t>
    <phoneticPr fontId="5"/>
  </si>
  <si>
    <t>第二希望日</t>
    <rPh sb="0" eb="2">
      <t>ダイニ</t>
    </rPh>
    <rPh sb="2" eb="4">
      <t>キボウ</t>
    </rPh>
    <rPh sb="4" eb="5">
      <t>ヒ</t>
    </rPh>
    <phoneticPr fontId="5"/>
  </si>
  <si>
    <t>第三希望日</t>
    <rPh sb="0" eb="2">
      <t>ダイサン</t>
    </rPh>
    <rPh sb="2" eb="4">
      <t>キボウ</t>
    </rPh>
    <rPh sb="4" eb="5">
      <t>ヒ</t>
    </rPh>
    <phoneticPr fontId="5"/>
  </si>
  <si>
    <t>（バスの場合</t>
    <rPh sb="4" eb="6">
      <t>バアイ</t>
    </rPh>
    <phoneticPr fontId="5"/>
  </si>
  <si>
    <t>車種</t>
    <rPh sb="0" eb="2">
      <t>シャシュ</t>
    </rPh>
    <phoneticPr fontId="5"/>
  </si>
  <si>
    <t>台数</t>
    <rPh sb="0" eb="2">
      <t>ダイスウ</t>
    </rPh>
    <phoneticPr fontId="5"/>
  </si>
  <si>
    <t>台）</t>
    <rPh sb="0" eb="1">
      <t>ダイ</t>
    </rPh>
    <phoneticPr fontId="5"/>
  </si>
  <si>
    <t>大型</t>
    <rPh sb="0" eb="2">
      <t>オオガタ</t>
    </rPh>
    <phoneticPr fontId="5"/>
  </si>
  <si>
    <t>中型</t>
    <rPh sb="0" eb="2">
      <t>チュウガタ</t>
    </rPh>
    <phoneticPr fontId="5"/>
  </si>
  <si>
    <t>小型</t>
    <rPh sb="0" eb="2">
      <t>コガタ</t>
    </rPh>
    <phoneticPr fontId="5"/>
  </si>
  <si>
    <t>貸切バス</t>
    <rPh sb="0" eb="2">
      <t>カシキリ</t>
    </rPh>
    <phoneticPr fontId="5"/>
  </si>
  <si>
    <t>スクールバス</t>
    <phoneticPr fontId="5"/>
  </si>
  <si>
    <t>その他</t>
    <rPh sb="2" eb="3">
      <t>タ</t>
    </rPh>
    <phoneticPr fontId="5"/>
  </si>
  <si>
    <t>見学する</t>
    <rPh sb="0" eb="2">
      <t>ケンガク</t>
    </rPh>
    <phoneticPr fontId="5"/>
  </si>
  <si>
    <t>見学しない</t>
    <rPh sb="0" eb="2">
      <t>ケンガク</t>
    </rPh>
    <phoneticPr fontId="5"/>
  </si>
  <si>
    <t>希望する</t>
    <rPh sb="0" eb="2">
      <t>キボウ</t>
    </rPh>
    <phoneticPr fontId="5"/>
  </si>
  <si>
    <t>希望しない</t>
    <rPh sb="0" eb="2">
      <t>キボウ</t>
    </rPh>
    <phoneticPr fontId="5"/>
  </si>
  <si>
    <t>希望するメニューにチェックを入れてください。</t>
    <rPh sb="14" eb="15">
      <t>イ</t>
    </rPh>
    <phoneticPr fontId="5"/>
  </si>
  <si>
    <t>放射線</t>
    <rPh sb="0" eb="3">
      <t>ホウシャセン</t>
    </rPh>
    <phoneticPr fontId="5"/>
  </si>
  <si>
    <t>自然環境</t>
    <rPh sb="0" eb="4">
      <t>シゼンカンキョウ</t>
    </rPh>
    <phoneticPr fontId="5"/>
  </si>
  <si>
    <t>再生可能エネルギー</t>
    <rPh sb="0" eb="9">
      <t>サイセイカノウ</t>
    </rPh>
    <phoneticPr fontId="5"/>
  </si>
  <si>
    <t>学校
所在地</t>
    <phoneticPr fontId="5"/>
  </si>
  <si>
    <t>開始時間</t>
    <rPh sb="0" eb="4">
      <t>カイシジカン</t>
    </rPh>
    <phoneticPr fontId="5"/>
  </si>
  <si>
    <t>終了時間</t>
    <rPh sb="0" eb="4">
      <t>シュウリョウジカン</t>
    </rPh>
    <phoneticPr fontId="5"/>
  </si>
  <si>
    <t>昼食開始時間</t>
    <rPh sb="0" eb="2">
      <t>チュウショク</t>
    </rPh>
    <rPh sb="2" eb="6">
      <t>カイシジカン</t>
    </rPh>
    <phoneticPr fontId="5"/>
  </si>
  <si>
    <t>昼食終了時間</t>
    <rPh sb="0" eb="2">
      <t>チュウショク</t>
    </rPh>
    <rPh sb="2" eb="6">
      <t>シュウリョウジカン</t>
    </rPh>
    <phoneticPr fontId="5"/>
  </si>
  <si>
    <t>交通手段</t>
    <rPh sb="0" eb="4">
      <t>コウツウシュダン</t>
    </rPh>
    <phoneticPr fontId="5"/>
  </si>
  <si>
    <t>三春太郎</t>
    <rPh sb="0" eb="2">
      <t>ミハル</t>
    </rPh>
    <rPh sb="2" eb="4">
      <t>タロウ</t>
    </rPh>
    <phoneticPr fontId="5"/>
  </si>
  <si>
    <t>部長</t>
    <rPh sb="0" eb="2">
      <t>ブチョウ</t>
    </rPh>
    <phoneticPr fontId="5"/>
  </si>
  <si>
    <t>xxx@com</t>
    <phoneticPr fontId="5"/>
  </si>
  <si>
    <t>学年</t>
    <rPh sb="0" eb="2">
      <t>ガクネン</t>
    </rPh>
    <phoneticPr fontId="5"/>
  </si>
  <si>
    <t>学級数</t>
    <rPh sb="0" eb="3">
      <t>ガッキュウスウ</t>
    </rPh>
    <phoneticPr fontId="5"/>
  </si>
  <si>
    <t>団体名</t>
    <rPh sb="0" eb="3">
      <t>ダンタイメイ</t>
    </rPh>
    <phoneticPr fontId="5"/>
  </si>
  <si>
    <t>住所</t>
    <rPh sb="0" eb="2">
      <t>ジュウショ</t>
    </rPh>
    <phoneticPr fontId="5"/>
  </si>
  <si>
    <t>〒</t>
    <phoneticPr fontId="5"/>
  </si>
  <si>
    <t>担当者名</t>
    <rPh sb="0" eb="4">
      <t>タントウシャメイ</t>
    </rPh>
    <phoneticPr fontId="5"/>
  </si>
  <si>
    <t>TEL</t>
    <phoneticPr fontId="5"/>
  </si>
  <si>
    <t>Eメールアドレス</t>
    <phoneticPr fontId="5"/>
  </si>
  <si>
    <t>利用日</t>
    <rPh sb="0" eb="2">
      <t>リヨウ</t>
    </rPh>
    <rPh sb="2" eb="3">
      <t>ビ</t>
    </rPh>
    <phoneticPr fontId="5"/>
  </si>
  <si>
    <t>希望メニュー</t>
    <rPh sb="0" eb="2">
      <t>キボウ</t>
    </rPh>
    <phoneticPr fontId="5"/>
  </si>
  <si>
    <t>希望</t>
    <rPh sb="0" eb="2">
      <t>キボウ</t>
    </rPh>
    <phoneticPr fontId="5"/>
  </si>
  <si>
    <t>第</t>
    <rPh sb="0" eb="1">
      <t>ダイ</t>
    </rPh>
    <phoneticPr fontId="5"/>
  </si>
  <si>
    <t>体験研修</t>
    <rPh sb="0" eb="2">
      <t>タイケン</t>
    </rPh>
    <rPh sb="2" eb="4">
      <t>ケンシュウ</t>
    </rPh>
    <phoneticPr fontId="5"/>
  </si>
  <si>
    <t>展示</t>
    <rPh sb="0" eb="2">
      <t>テンジ</t>
    </rPh>
    <phoneticPr fontId="5"/>
  </si>
  <si>
    <t>アテンド希望</t>
    <rPh sb="4" eb="6">
      <t>キボウ</t>
    </rPh>
    <phoneticPr fontId="5"/>
  </si>
  <si>
    <t>バス</t>
    <phoneticPr fontId="5"/>
  </si>
  <si>
    <t>1,2,3</t>
    <phoneticPr fontId="5"/>
  </si>
  <si>
    <t>よろしくおねがいします。</t>
    <phoneticPr fontId="5"/>
  </si>
  <si>
    <t>申込日</t>
    <rPh sb="0" eb="3">
      <t>モウシコミビ</t>
    </rPh>
    <phoneticPr fontId="5"/>
  </si>
  <si>
    <t>備考</t>
    <rPh sb="0" eb="2">
      <t>ビコウ</t>
    </rPh>
    <phoneticPr fontId="5"/>
  </si>
  <si>
    <t>体験プログラム名</t>
    <rPh sb="0" eb="2">
      <t>タイケン</t>
    </rPh>
    <rPh sb="7" eb="8">
      <t>メイ</t>
    </rPh>
    <phoneticPr fontId="5"/>
  </si>
  <si>
    <t>希望する体験研修メニューがありましたら下記に御記入ください。(任意）</t>
    <rPh sb="19" eb="21">
      <t>カキ</t>
    </rPh>
    <rPh sb="31" eb="33">
      <t>ニンイ</t>
    </rPh>
    <phoneticPr fontId="5"/>
  </si>
  <si>
    <t>その他、要望等がありましたら記入してください。（任意）</t>
    <rPh sb="24" eb="26">
      <t>ニンイ</t>
    </rPh>
    <phoneticPr fontId="5"/>
  </si>
  <si>
    <t>コミュタン大学</t>
    <rPh sb="5" eb="7">
      <t>ダイガク</t>
    </rPh>
    <phoneticPr fontId="5"/>
  </si>
  <si>
    <t>三春町深作10-2</t>
    <rPh sb="0" eb="3">
      <t>ミハルマチ</t>
    </rPh>
    <rPh sb="3" eb="5">
      <t>フカサク</t>
    </rPh>
    <phoneticPr fontId="5"/>
  </si>
  <si>
    <t>FAX</t>
    <phoneticPr fontId="5"/>
  </si>
  <si>
    <t>）</t>
    <phoneticPr fontId="5"/>
  </si>
  <si>
    <t>人　（うち、児童生徒</t>
    <rPh sb="0" eb="1">
      <t>ニン</t>
    </rPh>
    <rPh sb="6" eb="8">
      <t>ジドウ</t>
    </rPh>
    <rPh sb="8" eb="10">
      <t>セイト</t>
    </rPh>
    <phoneticPr fontId="5"/>
  </si>
  <si>
    <t>展示室見学：</t>
    <rPh sb="0" eb="3">
      <t>テンジシツ</t>
    </rPh>
    <rPh sb="3" eb="5">
      <t>ケンガク</t>
    </rPh>
    <phoneticPr fontId="5"/>
  </si>
  <si>
    <t>体験学習：</t>
    <rPh sb="0" eb="4">
      <t>タイケンガクシュウ</t>
    </rPh>
    <phoneticPr fontId="5"/>
  </si>
  <si>
    <t>（展示案内：</t>
    <rPh sb="1" eb="3">
      <t>テンジ</t>
    </rPh>
    <rPh sb="3" eb="5">
      <t>アンナイ</t>
    </rPh>
    <phoneticPr fontId="5"/>
  </si>
  <si>
    <t>（学習内容：</t>
    <rPh sb="1" eb="5">
      <t>ガクシュウナイヨウ</t>
    </rPh>
    <phoneticPr fontId="5"/>
  </si>
  <si>
    <t>放－1 身の回りのものを測定し てみよう</t>
  </si>
  <si>
    <t>放－2 霧箱で放射線の性質を 確認しよう</t>
  </si>
  <si>
    <t>放－3 放射線から身を守る方 法</t>
  </si>
  <si>
    <t>再－１ 風力発電の仕組みを学 ぼう</t>
  </si>
  <si>
    <t>再－２ 光で電気をたくさん作ろ う</t>
  </si>
  <si>
    <t>再－３ 燃料電池を試してみよう</t>
  </si>
  <si>
    <t>自－１ 植物の知恵・飛ぶタネを つくってみよう</t>
  </si>
  <si>
    <t>自－２ 水がきれいになる仕組み を学ぼう「ろ過・凝固」</t>
  </si>
  <si>
    <t>自－３ 牛乳パックで、自分だけ のすてきなはがきをつく ろう</t>
  </si>
  <si>
    <t>放－1 身の回りのものを測定し てみよう</t>
    <phoneticPr fontId="5"/>
  </si>
  <si>
    <t>決定</t>
    <rPh sb="0" eb="2">
      <t>ケッテイ</t>
    </rPh>
    <phoneticPr fontId="5"/>
  </si>
  <si>
    <t>963-7700</t>
    <phoneticPr fontId="5"/>
  </si>
  <si>
    <t>0247-61-5721</t>
    <phoneticPr fontId="5"/>
  </si>
  <si>
    <t>0247615727</t>
    <phoneticPr fontId="5"/>
  </si>
  <si>
    <t>入力必須</t>
    <rPh sb="0" eb="2">
      <t>ニュウリョク</t>
    </rPh>
    <rPh sb="2" eb="4">
      <t>ヒッス</t>
    </rPh>
    <phoneticPr fontId="5"/>
  </si>
  <si>
    <t>任意</t>
    <rPh sb="0" eb="2">
      <t>ニンイ</t>
    </rPh>
    <phoneticPr fontId="5"/>
  </si>
  <si>
    <t>生徒数</t>
    <rPh sb="0" eb="2">
      <t>セイト</t>
    </rPh>
    <rPh sb="2" eb="3">
      <t>スウ</t>
    </rPh>
    <phoneticPr fontId="5"/>
  </si>
  <si>
    <t>引率人数</t>
    <rPh sb="0" eb="2">
      <t>インソツ</t>
    </rPh>
    <rPh sb="2" eb="4">
      <t>ニンズウ</t>
    </rPh>
    <phoneticPr fontId="5"/>
  </si>
  <si>
    <t>人数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</si>
</sst>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h:mm;@"/>
  </numFmts>
  <fonts count="12">
    <font>
      <sz val="11"/>
      <color theme="1"/>
      <name val="游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/>
      <bottom style="dotted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rgb="FF7F7F7F"/>
      </right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dotted">
        <color rgb="FF7F7F7F"/>
      </left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dotted">
        <color rgb="FF7F7F7F"/>
      </bottom>
      <diagonal/>
    </border>
    <border>
      <left/>
      <right style="medium">
        <color rgb="FF7F7F7F"/>
      </right>
      <top style="thin">
        <color rgb="FF7F7F7F"/>
      </top>
      <bottom style="dotted">
        <color rgb="FF7F7F7F"/>
      </bottom>
      <diagonal/>
    </border>
    <border>
      <left style="dotted">
        <color rgb="FF7F7F7F"/>
      </left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hair">
        <color rgb="FF7F7F7F"/>
      </bottom>
      <diagonal/>
    </border>
    <border>
      <left/>
      <right/>
      <top style="medium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medium">
        <color rgb="FF7F7F7F"/>
      </bottom>
      <diagonal/>
    </border>
    <border>
      <left/>
      <right style="medium">
        <color rgb="FF7F7F7F"/>
      </right>
      <top style="hair">
        <color rgb="FF7F7F7F"/>
      </top>
      <bottom style="medium">
        <color rgb="FF7F7F7F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Protection="1">
      <alignment vertical="center"/>
    </xf>
    <xf numFmtId="0" fontId="2" fillId="0" borderId="4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176" fontId="2" fillId="0" borderId="15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176" fontId="2" fillId="0" borderId="8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6" fontId="2" fillId="0" borderId="3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0" fillId="4" borderId="0" xfId="0" applyFill="1" applyProtection="1">
      <alignment vertical="center"/>
    </xf>
    <xf numFmtId="0" fontId="0" fillId="3" borderId="0" xfId="0" applyFill="1">
      <alignment vertical="center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49" fontId="0" fillId="0" borderId="0" xfId="0" applyNumberForma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177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7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176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7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11" fillId="0" borderId="6" xfId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176" fontId="0" fillId="0" borderId="17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77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177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76" fontId="2" fillId="4" borderId="35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176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7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0" fillId="3" borderId="17" xfId="0" applyNumberForma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4" borderId="5" xfId="0" applyNumberForma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11" fillId="3" borderId="6" xfId="1" applyFill="1" applyBorder="1" applyAlignment="1" applyProtection="1">
      <alignment horizontal="justify" vertical="center" wrapText="1"/>
      <protection locked="0"/>
    </xf>
    <xf numFmtId="0" fontId="2" fillId="3" borderId="6" xfId="0" applyFont="1" applyFill="1" applyBorder="1" applyAlignment="1" applyProtection="1">
      <alignment horizontal="justify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  <protection locked="0"/>
    </xf>
  </cellXfs>
  <cellStyles count="2">
    <cellStyle name="ハイパーリンク" xfId="1" builtinId="8"/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/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com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selection activeCell="P12" sqref="P12"/>
    </sheetView>
  </sheetViews>
  <sheetFormatPr defaultRowHeight="18.75"/>
  <cols>
    <col min="3" max="4" width="9" customWidth="1"/>
    <col min="5" max="5" width="8.125" customWidth="1"/>
    <col min="6" max="6" width="2.37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 ht="30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>
      <c r="A4" s="124" t="s">
        <v>15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3">
      <c r="A5" s="127" t="s">
        <v>16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3">
      <c r="A6" s="130" t="s">
        <v>17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3">
      <c r="A7" s="54"/>
      <c r="B7" s="11" t="s">
        <v>105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>
      <c r="A8" s="53"/>
      <c r="B8" s="11" t="s">
        <v>106</v>
      </c>
      <c r="C8" s="11"/>
      <c r="D8" s="11"/>
      <c r="E8" s="11"/>
      <c r="F8" s="11"/>
      <c r="G8" s="11"/>
      <c r="H8" s="11" t="s">
        <v>18</v>
      </c>
      <c r="I8" s="133"/>
      <c r="J8" s="133"/>
      <c r="K8" s="133"/>
      <c r="L8" s="133"/>
    </row>
    <row r="9" spans="1:13" ht="19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ht="20.25" customHeight="1">
      <c r="A10" s="134" t="s">
        <v>0</v>
      </c>
      <c r="B10" s="136"/>
      <c r="C10" s="110"/>
      <c r="D10" s="110"/>
      <c r="E10" s="110"/>
      <c r="F10" s="110"/>
      <c r="G10" s="139" t="s">
        <v>50</v>
      </c>
      <c r="H10" s="12" t="s">
        <v>63</v>
      </c>
      <c r="I10" s="141"/>
      <c r="J10" s="141"/>
      <c r="K10" s="141"/>
      <c r="L10" s="142"/>
    </row>
    <row r="11" spans="1:13" ht="42.75" customHeight="1" thickBot="1">
      <c r="A11" s="135"/>
      <c r="B11" s="137"/>
      <c r="C11" s="138"/>
      <c r="D11" s="138"/>
      <c r="E11" s="138"/>
      <c r="F11" s="138"/>
      <c r="G11" s="140"/>
      <c r="H11" s="143"/>
      <c r="I11" s="143"/>
      <c r="J11" s="143"/>
      <c r="K11" s="143"/>
      <c r="L11" s="144"/>
    </row>
    <row r="12" spans="1:13">
      <c r="A12" s="107" t="s">
        <v>1</v>
      </c>
      <c r="B12" s="13" t="s">
        <v>19</v>
      </c>
      <c r="C12" s="110"/>
      <c r="D12" s="110"/>
      <c r="E12" s="110"/>
      <c r="F12" s="110"/>
      <c r="G12" s="14" t="s">
        <v>20</v>
      </c>
      <c r="H12" s="110"/>
      <c r="I12" s="110"/>
      <c r="J12" s="110"/>
      <c r="K12" s="110"/>
      <c r="L12" s="111"/>
    </row>
    <row r="13" spans="1:13" ht="4.5" customHeight="1">
      <c r="A13" s="108"/>
      <c r="B13" s="15"/>
      <c r="C13" s="16"/>
      <c r="D13" s="16"/>
      <c r="E13" s="16"/>
      <c r="F13" s="16"/>
      <c r="G13" s="17"/>
      <c r="H13" s="16"/>
      <c r="I13" s="16"/>
      <c r="J13" s="16"/>
      <c r="K13" s="16"/>
      <c r="L13" s="18"/>
      <c r="M13" s="2"/>
    </row>
    <row r="14" spans="1:13">
      <c r="A14" s="108"/>
      <c r="B14" s="13" t="s">
        <v>2</v>
      </c>
      <c r="C14" s="82" t="s">
        <v>3</v>
      </c>
      <c r="D14" s="82"/>
      <c r="E14" s="112"/>
      <c r="F14" s="112"/>
      <c r="G14" s="112"/>
      <c r="H14" s="19" t="s">
        <v>84</v>
      </c>
      <c r="I14" s="113"/>
      <c r="J14" s="113"/>
      <c r="K14" s="113"/>
      <c r="L14" s="114"/>
    </row>
    <row r="15" spans="1:13" s="2" customFormat="1" ht="4.5" customHeight="1">
      <c r="A15" s="108"/>
      <c r="B15" s="15"/>
      <c r="C15" s="20"/>
      <c r="D15" s="21"/>
      <c r="E15" s="21"/>
      <c r="F15" s="21"/>
      <c r="G15" s="21"/>
      <c r="H15" s="21"/>
      <c r="I15" s="22"/>
      <c r="J15" s="22"/>
      <c r="K15" s="22"/>
      <c r="L15" s="23"/>
    </row>
    <row r="16" spans="1:13" ht="19.5" thickBot="1">
      <c r="A16" s="109"/>
      <c r="B16" s="24"/>
      <c r="C16" s="115" t="s">
        <v>5</v>
      </c>
      <c r="D16" s="115"/>
      <c r="E16" s="116"/>
      <c r="F16" s="116"/>
      <c r="G16" s="117"/>
      <c r="H16" s="117"/>
      <c r="I16" s="117"/>
      <c r="J16" s="117"/>
      <c r="K16" s="117"/>
      <c r="L16" s="118"/>
    </row>
    <row r="17" spans="1:13" ht="19.5" thickBot="1">
      <c r="A17" s="52" t="s">
        <v>6</v>
      </c>
      <c r="B17" s="119"/>
      <c r="C17" s="120"/>
      <c r="D17" s="120"/>
      <c r="E17" s="120"/>
      <c r="F17" s="120"/>
      <c r="G17" s="121"/>
      <c r="H17" s="26" t="s">
        <v>7</v>
      </c>
      <c r="I17" s="119"/>
      <c r="J17" s="120"/>
      <c r="K17" s="120"/>
      <c r="L17" s="121"/>
    </row>
    <row r="18" spans="1:13" ht="26.25" customHeight="1" thickBot="1">
      <c r="A18" s="51" t="s">
        <v>29</v>
      </c>
      <c r="B18" s="55"/>
      <c r="C18" s="122" t="s">
        <v>86</v>
      </c>
      <c r="D18" s="122"/>
      <c r="E18" s="120"/>
      <c r="F18" s="120"/>
      <c r="G18" s="28" t="s">
        <v>23</v>
      </c>
      <c r="H18" s="28" t="s">
        <v>21</v>
      </c>
      <c r="I18" s="120"/>
      <c r="J18" s="120"/>
      <c r="K18" s="28" t="s">
        <v>22</v>
      </c>
      <c r="L18" s="29"/>
    </row>
    <row r="19" spans="1:13" ht="22.5" customHeight="1">
      <c r="A19" s="50" t="s">
        <v>8</v>
      </c>
      <c r="B19" s="102" t="s">
        <v>25</v>
      </c>
      <c r="C19" s="103"/>
      <c r="D19" s="104"/>
      <c r="E19" s="104"/>
      <c r="F19" s="104"/>
      <c r="G19" s="31" t="s">
        <v>24</v>
      </c>
      <c r="H19" s="105"/>
      <c r="I19" s="105"/>
      <c r="J19" s="32" t="s">
        <v>26</v>
      </c>
      <c r="K19" s="105"/>
      <c r="L19" s="106"/>
      <c r="M19" s="93"/>
    </row>
    <row r="20" spans="1:13" ht="18.75" customHeight="1">
      <c r="A20" s="96" t="s">
        <v>9</v>
      </c>
      <c r="B20" s="99"/>
      <c r="C20" s="100"/>
      <c r="D20" s="101"/>
      <c r="E20" s="101"/>
      <c r="F20" s="101"/>
      <c r="G20" s="33" t="s">
        <v>27</v>
      </c>
      <c r="H20" s="83"/>
      <c r="I20" s="83"/>
      <c r="J20" s="34" t="s">
        <v>26</v>
      </c>
      <c r="K20" s="83"/>
      <c r="L20" s="84"/>
      <c r="M20" s="93"/>
    </row>
    <row r="21" spans="1:13" ht="18.75" customHeight="1">
      <c r="A21" s="96"/>
      <c r="B21" s="97" t="s">
        <v>30</v>
      </c>
      <c r="C21" s="98"/>
      <c r="D21" s="89"/>
      <c r="E21" s="89"/>
      <c r="F21" s="89"/>
      <c r="G21" s="35" t="s">
        <v>24</v>
      </c>
      <c r="H21" s="91"/>
      <c r="I21" s="91"/>
      <c r="J21" s="36" t="s">
        <v>26</v>
      </c>
      <c r="K21" s="91"/>
      <c r="L21" s="92"/>
      <c r="M21" s="93"/>
    </row>
    <row r="22" spans="1:13" ht="18.75" customHeight="1">
      <c r="A22" s="96"/>
      <c r="B22" s="99"/>
      <c r="C22" s="100"/>
      <c r="D22" s="101"/>
      <c r="E22" s="101"/>
      <c r="F22" s="101"/>
      <c r="G22" s="33" t="s">
        <v>27</v>
      </c>
      <c r="H22" s="83"/>
      <c r="I22" s="83"/>
      <c r="J22" s="34" t="s">
        <v>26</v>
      </c>
      <c r="K22" s="83"/>
      <c r="L22" s="84"/>
      <c r="M22" s="93"/>
    </row>
    <row r="23" spans="1:13">
      <c r="A23" s="96"/>
      <c r="B23" s="85" t="s">
        <v>31</v>
      </c>
      <c r="C23" s="86"/>
      <c r="D23" s="89"/>
      <c r="E23" s="89"/>
      <c r="F23" s="89"/>
      <c r="G23" s="37" t="s">
        <v>24</v>
      </c>
      <c r="H23" s="91"/>
      <c r="I23" s="91"/>
      <c r="J23" s="38" t="s">
        <v>26</v>
      </c>
      <c r="K23" s="91"/>
      <c r="L23" s="92"/>
      <c r="M23" s="93"/>
    </row>
    <row r="24" spans="1:13" ht="19.5" thickBot="1">
      <c r="A24" s="39"/>
      <c r="B24" s="87"/>
      <c r="C24" s="88"/>
      <c r="D24" s="90"/>
      <c r="E24" s="90"/>
      <c r="F24" s="90"/>
      <c r="G24" s="40" t="s">
        <v>27</v>
      </c>
      <c r="H24" s="94"/>
      <c r="I24" s="94"/>
      <c r="J24" s="41" t="s">
        <v>26</v>
      </c>
      <c r="K24" s="94"/>
      <c r="L24" s="95"/>
      <c r="M24" s="93"/>
    </row>
    <row r="25" spans="1:13">
      <c r="A25" s="39"/>
      <c r="B25" s="63" t="s">
        <v>28</v>
      </c>
      <c r="C25" s="68"/>
      <c r="D25" s="68"/>
      <c r="E25" s="68"/>
      <c r="F25" s="68"/>
      <c r="G25" s="68"/>
      <c r="H25" s="68"/>
      <c r="I25" s="68"/>
      <c r="J25" s="68"/>
      <c r="K25" s="68"/>
      <c r="L25" s="65"/>
    </row>
    <row r="26" spans="1:13" ht="19.5" thickBot="1">
      <c r="A26" s="42"/>
      <c r="B26" s="69" t="s">
        <v>10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spans="1:13" ht="29.25" customHeight="1" thickBot="1">
      <c r="A27" s="51" t="s">
        <v>11</v>
      </c>
      <c r="B27" s="72"/>
      <c r="C27" s="73"/>
      <c r="D27" s="74" t="s">
        <v>32</v>
      </c>
      <c r="E27" s="74"/>
      <c r="F27" s="49"/>
      <c r="G27" s="49" t="s">
        <v>33</v>
      </c>
      <c r="H27" s="56"/>
      <c r="I27" s="49" t="s">
        <v>34</v>
      </c>
      <c r="J27" s="57"/>
      <c r="K27" s="28" t="s">
        <v>35</v>
      </c>
      <c r="L27" s="29"/>
    </row>
    <row r="28" spans="1:13">
      <c r="A28" s="75" t="s">
        <v>12</v>
      </c>
      <c r="B28" s="78" t="s">
        <v>46</v>
      </c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3" ht="18.75" customHeight="1">
      <c r="A29" s="76"/>
      <c r="B29" s="81" t="s">
        <v>87</v>
      </c>
      <c r="C29" s="82"/>
      <c r="D29" s="62"/>
      <c r="E29" s="62"/>
      <c r="F29" s="44"/>
      <c r="G29" s="45" t="s">
        <v>89</v>
      </c>
      <c r="H29" s="62"/>
      <c r="I29" s="62"/>
      <c r="J29" s="11" t="s">
        <v>85</v>
      </c>
      <c r="K29" s="11"/>
      <c r="L29" s="46"/>
    </row>
    <row r="30" spans="1:13" ht="18.75" customHeight="1">
      <c r="A30" s="76"/>
      <c r="B30" s="81" t="s">
        <v>88</v>
      </c>
      <c r="C30" s="82"/>
      <c r="D30" s="62"/>
      <c r="E30" s="62"/>
      <c r="F30" s="44"/>
      <c r="G30" s="45" t="s">
        <v>90</v>
      </c>
      <c r="H30" s="62"/>
      <c r="I30" s="62"/>
      <c r="J30" s="11" t="s">
        <v>85</v>
      </c>
      <c r="K30" s="11"/>
      <c r="L30" s="46"/>
    </row>
    <row r="31" spans="1:13">
      <c r="A31" s="76"/>
      <c r="B31" s="63" t="s">
        <v>13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3">
      <c r="A32" s="76"/>
      <c r="B32" s="63" t="s">
        <v>80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19.5" customHeight="1" thickBot="1">
      <c r="A33" s="77"/>
      <c r="B33" s="66"/>
      <c r="C33" s="67"/>
      <c r="D33" s="67"/>
      <c r="E33" s="67"/>
      <c r="F33" s="67"/>
      <c r="G33" s="67"/>
      <c r="H33" s="47"/>
      <c r="I33" s="47"/>
      <c r="J33" s="47"/>
      <c r="K33" s="47"/>
      <c r="L33" s="48"/>
    </row>
    <row r="34" spans="1:12">
      <c r="A34" s="63" t="s">
        <v>81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5"/>
    </row>
    <row r="35" spans="1:12" ht="51.75" customHeight="1" thickBo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61" spans="1:6">
      <c r="A61" t="s">
        <v>70</v>
      </c>
      <c r="B61">
        <f>IF(M19="決定",1,IF(M21="決定",2,IF(M23="決定",3,0)))</f>
        <v>0</v>
      </c>
      <c r="C61" t="s">
        <v>69</v>
      </c>
    </row>
    <row r="62" spans="1:6">
      <c r="A62" t="s">
        <v>72</v>
      </c>
      <c r="B62">
        <f>D29</f>
        <v>0</v>
      </c>
      <c r="C62" t="str">
        <f>IF(B62="希望する",A62,"")</f>
        <v/>
      </c>
    </row>
    <row r="63" spans="1:6">
      <c r="A63" t="s">
        <v>71</v>
      </c>
      <c r="B63">
        <f>D30</f>
        <v>0</v>
      </c>
      <c r="C63" t="str">
        <f>IF(B63="希望する",A63,"")</f>
        <v/>
      </c>
    </row>
    <row r="64" spans="1:6">
      <c r="A64" t="s">
        <v>68</v>
      </c>
      <c r="C64" t="str">
        <f>C62&amp;CHAR(10)&amp;C63</f>
        <v xml:space="preserve">
</v>
      </c>
      <c r="E64" s="5"/>
      <c r="F64" s="5"/>
    </row>
    <row r="65" spans="1:3">
      <c r="A65" t="s">
        <v>73</v>
      </c>
      <c r="B65">
        <v>1</v>
      </c>
      <c r="C65" t="str">
        <f>IF(B65=1,"希望","希望しない")</f>
        <v>希望</v>
      </c>
    </row>
  </sheetData>
  <sheetProtection algorithmName="SHA-512" hashValue="+KIjxHgB1yLjbjOq+gt92T3lnIV7AAMC9GYfOOPLpCrSwx1VsdGvPxgVqNx9F10pi4iGmb6uixgmfkm2Tdpwew==" saltValue="sZKCBA1V+Z+7a9CiQUuehg==" spinCount="100000" sheet="1" sort="0" autoFilter="0" pivotTables="0"/>
  <mergeCells count="62">
    <mergeCell ref="A10:A11"/>
    <mergeCell ref="B10:F11"/>
    <mergeCell ref="G10:G11"/>
    <mergeCell ref="I10:L10"/>
    <mergeCell ref="H11:L11"/>
    <mergeCell ref="A2:L2"/>
    <mergeCell ref="A4:L4"/>
    <mergeCell ref="A5:L5"/>
    <mergeCell ref="A6:L6"/>
    <mergeCell ref="I8:L8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22:L22"/>
    <mergeCell ref="B23:C24"/>
    <mergeCell ref="D23:F24"/>
    <mergeCell ref="H23:I23"/>
    <mergeCell ref="K23:L23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B30:C30"/>
    <mergeCell ref="A35:L35"/>
    <mergeCell ref="D30:E30"/>
    <mergeCell ref="H30:I30"/>
    <mergeCell ref="B31:L31"/>
    <mergeCell ref="B32:L32"/>
    <mergeCell ref="B33:G33"/>
    <mergeCell ref="A34:L34"/>
  </mergeCells>
  <phoneticPr fontId="5"/>
  <conditionalFormatting sqref="B21:L24">
    <cfRule type="expression" dxfId="14" priority="4">
      <formula>$B$61=1</formula>
    </cfRule>
  </conditionalFormatting>
  <conditionalFormatting sqref="B19:L20 B23:L24">
    <cfRule type="expression" dxfId="13" priority="6">
      <formula>$B$61=2</formula>
    </cfRule>
  </conditionalFormatting>
  <conditionalFormatting sqref="B19:L22">
    <cfRule type="expression" dxfId="12" priority="5">
      <formula>$B$61=3</formula>
    </cfRule>
  </conditionalFormatting>
  <conditionalFormatting sqref="B19:L20">
    <cfRule type="expression" dxfId="11" priority="11">
      <formula>$B$61=1</formula>
    </cfRule>
  </conditionalFormatting>
  <conditionalFormatting sqref="B21:L22">
    <cfRule type="expression" dxfId="10" priority="10">
      <formula>$B$61=2</formula>
    </cfRule>
  </conditionalFormatting>
  <conditionalFormatting sqref="B23:L24">
    <cfRule type="expression" dxfId="9" priority="9">
      <formula>$B$61=3</formula>
    </cfRule>
  </conditionalFormatting>
  <conditionalFormatting sqref="I14:L14">
    <cfRule type="containsBlanks" dxfId="8" priority="3">
      <formula>LEN(TRIM(I14))=0</formula>
    </cfRule>
  </conditionalFormatting>
  <conditionalFormatting sqref="B10:F11 I8:L8 I10:L10 H11:L11 C12:F12 E14:G14 I14:L14 E16:L16 B17:G17 I17:L17 I18:J18 E18:F18 B18 D19:F20 H19:I19 K19:L19 B27:C27 D29:E30 H29:I30">
    <cfRule type="containsBlanks" dxfId="7" priority="2">
      <formula>LEN(TRIM(B8))=0</formula>
    </cfRule>
  </conditionalFormatting>
  <conditionalFormatting sqref="B33:G33 A35:L35 D21:F24 H20:I24 K20:L24 H27 J27 H12:L12">
    <cfRule type="containsBlanks" dxfId="6" priority="1">
      <formula>LEN(TRIM(A12))=0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dropdown!$H$1:$H$2</xm:f>
          </x14:formula1>
          <xm:sqref>M19:M24</xm:sqref>
        </x14:dataValidation>
        <x14:dataValidation type="list" allowBlank="1" showInputMessage="1" showErrorMessage="1">
          <x14:formula1>
            <xm:f>dropdown!$G$1:$G$9</xm:f>
          </x14:formula1>
          <xm:sqref>B33</xm:sqref>
        </x14:dataValidation>
        <x14:dataValidation type="list" allowBlank="1" showInputMessage="1" showErrorMessage="1">
          <x14:formula1>
            <xm:f>dropdown!$E$1:$E$2</xm:f>
          </x14:formula1>
          <xm:sqref>D29:F30 H29:I29</xm:sqref>
        </x14:dataValidation>
        <x14:dataValidation type="list" allowBlank="1" showInputMessage="1" showErrorMessage="1">
          <x14:formula1>
            <xm:f>dropdown!$F$1:$F$3</xm:f>
          </x14:formula1>
          <xm:sqref>H30:I30</xm:sqref>
        </x14:dataValidation>
        <x14:dataValidation type="list" allowBlank="1" showInputMessage="1" showErrorMessage="1">
          <x14:formula1>
            <xm:f>dropdown!$C$1:$C$3</xm:f>
          </x14:formula1>
          <xm:sqref>B27:C27</xm:sqref>
        </x14:dataValidation>
        <x14:dataValidation type="list" allowBlank="1" showInputMessage="1" showErrorMessage="1">
          <x14:formula1>
            <xm:f>dropdown!$B$1:$B$6</xm:f>
          </x14:formula1>
          <xm:sqref>J27</xm:sqref>
        </x14:dataValidation>
        <x14:dataValidation type="list" allowBlank="1" showInputMessage="1" showErrorMessage="1">
          <x14:formula1>
            <xm:f>dropdown!$A$1:$A$3</xm:f>
          </x14:formula1>
          <xm:sqref>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5"/>
  <sheetViews>
    <sheetView zoomScaleNormal="100" workbookViewId="0">
      <selection activeCell="P20" sqref="P20"/>
    </sheetView>
  </sheetViews>
  <sheetFormatPr defaultRowHeight="18.75"/>
  <cols>
    <col min="3" max="4" width="9" customWidth="1"/>
    <col min="5" max="5" width="8.125" customWidth="1"/>
    <col min="6" max="6" width="2.37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>
      <c r="A4" s="124" t="s">
        <v>15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3">
      <c r="A5" s="127" t="s">
        <v>16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3">
      <c r="A6" s="130" t="s">
        <v>17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3">
      <c r="A7" s="54"/>
      <c r="B7" s="11" t="s">
        <v>105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>
      <c r="A8" s="53"/>
      <c r="B8" s="11" t="s">
        <v>106</v>
      </c>
      <c r="C8" s="11"/>
      <c r="D8" s="11"/>
      <c r="E8" s="11"/>
      <c r="F8" s="11"/>
      <c r="G8" s="11"/>
      <c r="H8" s="11" t="s">
        <v>18</v>
      </c>
      <c r="I8" s="176">
        <v>43983</v>
      </c>
      <c r="J8" s="176"/>
      <c r="K8" s="176"/>
      <c r="L8" s="176"/>
    </row>
    <row r="9" spans="1:13" ht="19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ht="20.25" customHeight="1">
      <c r="A10" s="134" t="s">
        <v>0</v>
      </c>
      <c r="B10" s="145" t="s">
        <v>82</v>
      </c>
      <c r="C10" s="146"/>
      <c r="D10" s="146"/>
      <c r="E10" s="146"/>
      <c r="F10" s="146"/>
      <c r="G10" s="139" t="s">
        <v>50</v>
      </c>
      <c r="H10" s="12" t="s">
        <v>63</v>
      </c>
      <c r="I10" s="181" t="s">
        <v>102</v>
      </c>
      <c r="J10" s="181"/>
      <c r="K10" s="181"/>
      <c r="L10" s="182"/>
    </row>
    <row r="11" spans="1:13" ht="42.75" customHeight="1" thickBot="1">
      <c r="A11" s="135"/>
      <c r="B11" s="147"/>
      <c r="C11" s="148"/>
      <c r="D11" s="148"/>
      <c r="E11" s="148"/>
      <c r="F11" s="148"/>
      <c r="G11" s="140"/>
      <c r="H11" s="170" t="s">
        <v>83</v>
      </c>
      <c r="I11" s="170"/>
      <c r="J11" s="170"/>
      <c r="K11" s="170"/>
      <c r="L11" s="171"/>
    </row>
    <row r="12" spans="1:13">
      <c r="A12" s="107" t="s">
        <v>1</v>
      </c>
      <c r="B12" s="13" t="s">
        <v>19</v>
      </c>
      <c r="C12" s="146" t="s">
        <v>56</v>
      </c>
      <c r="D12" s="146"/>
      <c r="E12" s="146"/>
      <c r="F12" s="146"/>
      <c r="G12" s="14" t="s">
        <v>20</v>
      </c>
      <c r="H12" s="177" t="s">
        <v>57</v>
      </c>
      <c r="I12" s="177"/>
      <c r="J12" s="177"/>
      <c r="K12" s="177"/>
      <c r="L12" s="178"/>
    </row>
    <row r="13" spans="1:13" ht="4.5" customHeight="1">
      <c r="A13" s="108"/>
      <c r="B13" s="15"/>
      <c r="C13" s="16"/>
      <c r="D13" s="16"/>
      <c r="E13" s="16"/>
      <c r="F13" s="16"/>
      <c r="G13" s="17"/>
      <c r="H13" s="16"/>
      <c r="I13" s="16"/>
      <c r="J13" s="16"/>
      <c r="K13" s="16"/>
      <c r="L13" s="18"/>
      <c r="M13" s="2"/>
    </row>
    <row r="14" spans="1:13">
      <c r="A14" s="108"/>
      <c r="B14" s="13" t="s">
        <v>2</v>
      </c>
      <c r="C14" s="82" t="s">
        <v>3</v>
      </c>
      <c r="D14" s="82"/>
      <c r="E14" s="150" t="s">
        <v>103</v>
      </c>
      <c r="F14" s="150"/>
      <c r="G14" s="150"/>
      <c r="H14" s="19" t="s">
        <v>84</v>
      </c>
      <c r="I14" s="179" t="s">
        <v>104</v>
      </c>
      <c r="J14" s="179"/>
      <c r="K14" s="179"/>
      <c r="L14" s="180"/>
    </row>
    <row r="15" spans="1:13" s="2" customFormat="1" ht="4.5" customHeight="1">
      <c r="A15" s="108"/>
      <c r="B15" s="15"/>
      <c r="C15" s="20"/>
      <c r="D15" s="21"/>
      <c r="E15" s="21"/>
      <c r="F15" s="21"/>
      <c r="G15" s="21"/>
      <c r="H15" s="21"/>
      <c r="I15" s="22"/>
      <c r="J15" s="22"/>
      <c r="K15" s="22"/>
      <c r="L15" s="23"/>
    </row>
    <row r="16" spans="1:13" ht="19.5" thickBot="1">
      <c r="A16" s="109"/>
      <c r="B16" s="24"/>
      <c r="C16" s="115" t="s">
        <v>5</v>
      </c>
      <c r="D16" s="115"/>
      <c r="E16" s="183" t="s">
        <v>58</v>
      </c>
      <c r="F16" s="183"/>
      <c r="G16" s="184"/>
      <c r="H16" s="184"/>
      <c r="I16" s="184"/>
      <c r="J16" s="184"/>
      <c r="K16" s="184"/>
      <c r="L16" s="185"/>
    </row>
    <row r="17" spans="1:13" ht="19.5" thickBot="1">
      <c r="A17" s="25" t="s">
        <v>6</v>
      </c>
      <c r="B17" s="161" t="s">
        <v>75</v>
      </c>
      <c r="C17" s="149"/>
      <c r="D17" s="149"/>
      <c r="E17" s="149"/>
      <c r="F17" s="149"/>
      <c r="G17" s="162"/>
      <c r="H17" s="26" t="s">
        <v>7</v>
      </c>
      <c r="I17" s="161">
        <v>3</v>
      </c>
      <c r="J17" s="149"/>
      <c r="K17" s="149"/>
      <c r="L17" s="162"/>
    </row>
    <row r="18" spans="1:13" ht="26.25" customHeight="1" thickBot="1">
      <c r="A18" s="27" t="s">
        <v>29</v>
      </c>
      <c r="B18" s="8">
        <v>100</v>
      </c>
      <c r="C18" s="122" t="s">
        <v>86</v>
      </c>
      <c r="D18" s="122"/>
      <c r="E18" s="149">
        <v>97</v>
      </c>
      <c r="F18" s="149"/>
      <c r="G18" s="28" t="s">
        <v>23</v>
      </c>
      <c r="H18" s="28" t="s">
        <v>21</v>
      </c>
      <c r="I18" s="149">
        <v>3</v>
      </c>
      <c r="J18" s="149"/>
      <c r="K18" s="28" t="s">
        <v>22</v>
      </c>
      <c r="L18" s="29"/>
    </row>
    <row r="19" spans="1:13" ht="22.5" customHeight="1">
      <c r="A19" s="30" t="s">
        <v>8</v>
      </c>
      <c r="B19" s="102" t="s">
        <v>25</v>
      </c>
      <c r="C19" s="103"/>
      <c r="D19" s="167">
        <v>44287</v>
      </c>
      <c r="E19" s="167"/>
      <c r="F19" s="167"/>
      <c r="G19" s="31" t="s">
        <v>24</v>
      </c>
      <c r="H19" s="174">
        <v>0.54166666666666663</v>
      </c>
      <c r="I19" s="174"/>
      <c r="J19" s="32" t="s">
        <v>26</v>
      </c>
      <c r="K19" s="174">
        <v>0.58333333333333337</v>
      </c>
      <c r="L19" s="175"/>
      <c r="M19" s="93"/>
    </row>
    <row r="20" spans="1:13" ht="18.75" customHeight="1">
      <c r="A20" s="96" t="s">
        <v>9</v>
      </c>
      <c r="B20" s="99"/>
      <c r="C20" s="100"/>
      <c r="D20" s="168"/>
      <c r="E20" s="168"/>
      <c r="F20" s="168"/>
      <c r="G20" s="33" t="s">
        <v>27</v>
      </c>
      <c r="H20" s="157">
        <v>0.5625</v>
      </c>
      <c r="I20" s="157"/>
      <c r="J20" s="34" t="s">
        <v>26</v>
      </c>
      <c r="K20" s="157">
        <v>0.60416666666666663</v>
      </c>
      <c r="L20" s="158"/>
      <c r="M20" s="93"/>
    </row>
    <row r="21" spans="1:13" ht="18.75" customHeight="1">
      <c r="A21" s="96"/>
      <c r="B21" s="97" t="s">
        <v>30</v>
      </c>
      <c r="C21" s="98"/>
      <c r="D21" s="163">
        <v>44288</v>
      </c>
      <c r="E21" s="163"/>
      <c r="F21" s="163"/>
      <c r="G21" s="35" t="s">
        <v>24</v>
      </c>
      <c r="H21" s="159">
        <v>0.58333333333333304</v>
      </c>
      <c r="I21" s="159"/>
      <c r="J21" s="36" t="s">
        <v>26</v>
      </c>
      <c r="K21" s="159">
        <v>0.625</v>
      </c>
      <c r="L21" s="160"/>
      <c r="M21" s="93"/>
    </row>
    <row r="22" spans="1:13" ht="18.75" customHeight="1">
      <c r="A22" s="96"/>
      <c r="B22" s="99"/>
      <c r="C22" s="100"/>
      <c r="D22" s="169"/>
      <c r="E22" s="169"/>
      <c r="F22" s="169"/>
      <c r="G22" s="33" t="s">
        <v>27</v>
      </c>
      <c r="H22" s="157">
        <v>0.60416666666666696</v>
      </c>
      <c r="I22" s="157"/>
      <c r="J22" s="34" t="s">
        <v>26</v>
      </c>
      <c r="K22" s="157">
        <v>0.64583333333333304</v>
      </c>
      <c r="L22" s="158"/>
      <c r="M22" s="93"/>
    </row>
    <row r="23" spans="1:13">
      <c r="A23" s="96"/>
      <c r="B23" s="85" t="s">
        <v>31</v>
      </c>
      <c r="C23" s="86"/>
      <c r="D23" s="163">
        <v>44289</v>
      </c>
      <c r="E23" s="163"/>
      <c r="F23" s="163"/>
      <c r="G23" s="37" t="s">
        <v>24</v>
      </c>
      <c r="H23" s="159">
        <v>0.625</v>
      </c>
      <c r="I23" s="159"/>
      <c r="J23" s="38" t="s">
        <v>26</v>
      </c>
      <c r="K23" s="159">
        <v>0.66666666666666596</v>
      </c>
      <c r="L23" s="160"/>
      <c r="M23" s="93"/>
    </row>
    <row r="24" spans="1:13" ht="19.5" thickBot="1">
      <c r="A24" s="39"/>
      <c r="B24" s="87"/>
      <c r="C24" s="88"/>
      <c r="D24" s="164"/>
      <c r="E24" s="164"/>
      <c r="F24" s="164"/>
      <c r="G24" s="40" t="s">
        <v>27</v>
      </c>
      <c r="H24" s="154">
        <v>0.64583333333333404</v>
      </c>
      <c r="I24" s="154"/>
      <c r="J24" s="41" t="s">
        <v>26</v>
      </c>
      <c r="K24" s="154">
        <v>0.687499999999999</v>
      </c>
      <c r="L24" s="155"/>
      <c r="M24" s="93"/>
    </row>
    <row r="25" spans="1:13">
      <c r="A25" s="39"/>
      <c r="B25" s="63" t="s">
        <v>28</v>
      </c>
      <c r="C25" s="68"/>
      <c r="D25" s="68"/>
      <c r="E25" s="68"/>
      <c r="F25" s="68"/>
      <c r="G25" s="68"/>
      <c r="H25" s="68"/>
      <c r="I25" s="68"/>
      <c r="J25" s="68"/>
      <c r="K25" s="68"/>
      <c r="L25" s="65"/>
    </row>
    <row r="26" spans="1:13" ht="19.5" thickBot="1">
      <c r="A26" s="42"/>
      <c r="B26" s="69" t="s">
        <v>10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</row>
    <row r="27" spans="1:13" ht="29.25" customHeight="1" thickBot="1">
      <c r="A27" s="27" t="s">
        <v>11</v>
      </c>
      <c r="B27" s="172" t="s">
        <v>39</v>
      </c>
      <c r="C27" s="173"/>
      <c r="D27" s="74" t="s">
        <v>32</v>
      </c>
      <c r="E27" s="74"/>
      <c r="F27" s="43"/>
      <c r="G27" s="43" t="s">
        <v>33</v>
      </c>
      <c r="H27" s="9" t="s">
        <v>36</v>
      </c>
      <c r="I27" s="43" t="s">
        <v>34</v>
      </c>
      <c r="J27" s="7">
        <v>2</v>
      </c>
      <c r="K27" s="28" t="s">
        <v>35</v>
      </c>
      <c r="L27" s="29"/>
    </row>
    <row r="28" spans="1:13">
      <c r="A28" s="75" t="s">
        <v>12</v>
      </c>
      <c r="B28" s="78" t="s">
        <v>46</v>
      </c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3" ht="18.75" customHeight="1">
      <c r="A29" s="76"/>
      <c r="B29" s="81" t="s">
        <v>87</v>
      </c>
      <c r="C29" s="82"/>
      <c r="D29" s="156" t="s">
        <v>44</v>
      </c>
      <c r="E29" s="156"/>
      <c r="F29" s="44"/>
      <c r="G29" s="45" t="s">
        <v>89</v>
      </c>
      <c r="H29" s="156" t="s">
        <v>44</v>
      </c>
      <c r="I29" s="156"/>
      <c r="J29" s="11" t="s">
        <v>85</v>
      </c>
      <c r="K29" s="11"/>
      <c r="L29" s="46"/>
    </row>
    <row r="30" spans="1:13" ht="18.75" customHeight="1">
      <c r="A30" s="76"/>
      <c r="B30" s="81" t="s">
        <v>88</v>
      </c>
      <c r="C30" s="82"/>
      <c r="D30" s="156" t="s">
        <v>44</v>
      </c>
      <c r="E30" s="156"/>
      <c r="F30" s="44"/>
      <c r="G30" s="45" t="s">
        <v>90</v>
      </c>
      <c r="H30" s="156" t="s">
        <v>47</v>
      </c>
      <c r="I30" s="156"/>
      <c r="J30" s="11" t="s">
        <v>85</v>
      </c>
      <c r="K30" s="11"/>
      <c r="L30" s="46"/>
    </row>
    <row r="31" spans="1:13">
      <c r="A31" s="76"/>
      <c r="B31" s="63" t="s">
        <v>13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3">
      <c r="A32" s="76"/>
      <c r="B32" s="63" t="s">
        <v>80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19.5" customHeight="1" thickBot="1">
      <c r="A33" s="77"/>
      <c r="B33" s="165" t="s">
        <v>100</v>
      </c>
      <c r="C33" s="166"/>
      <c r="D33" s="166"/>
      <c r="E33" s="166"/>
      <c r="F33" s="166"/>
      <c r="G33" s="166"/>
      <c r="H33" s="47"/>
      <c r="I33" s="47"/>
      <c r="J33" s="47"/>
      <c r="K33" s="47"/>
      <c r="L33" s="48"/>
    </row>
    <row r="34" spans="1:12">
      <c r="A34" s="63" t="s">
        <v>81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5"/>
    </row>
    <row r="35" spans="1:12" ht="51.75" customHeight="1" thickBot="1">
      <c r="A35" s="151" t="s">
        <v>76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61" spans="1:6">
      <c r="A61" t="s">
        <v>70</v>
      </c>
      <c r="B61">
        <f>IF(M19="決定",1,IF(M21="決定",2,IF(M23="決定",3,0)))</f>
        <v>0</v>
      </c>
      <c r="C61" t="s">
        <v>69</v>
      </c>
    </row>
    <row r="62" spans="1:6">
      <c r="A62" t="s">
        <v>72</v>
      </c>
      <c r="B62" t="str">
        <f>D29</f>
        <v>希望する</v>
      </c>
      <c r="C62" t="str">
        <f>IF(B62="希望する",A62,"")</f>
        <v>展示</v>
      </c>
    </row>
    <row r="63" spans="1:6">
      <c r="A63" t="s">
        <v>71</v>
      </c>
      <c r="B63" t="str">
        <f>D30</f>
        <v>希望する</v>
      </c>
      <c r="C63" t="str">
        <f>IF(B63="希望する",A63,"")</f>
        <v>体験研修</v>
      </c>
    </row>
    <row r="64" spans="1:6">
      <c r="A64" t="s">
        <v>68</v>
      </c>
      <c r="C64" t="str">
        <f>C62&amp;CHAR(10)&amp;C63</f>
        <v>展示
体験研修</v>
      </c>
      <c r="E64" s="5"/>
      <c r="F64" s="5"/>
    </row>
    <row r="65" spans="1:3">
      <c r="A65" t="s">
        <v>73</v>
      </c>
      <c r="B65">
        <v>1</v>
      </c>
      <c r="C65" t="str">
        <f>IF(B65=1,"希望","希望しない")</f>
        <v>希望</v>
      </c>
    </row>
  </sheetData>
  <sheetProtection algorithmName="SHA-512" hashValue="a9bY0gouBYnvO9ZJV9Cre3LHZmiyY0GKtgnaGJnmG9bvoMemTCl3ewvuTCLtUAbVUOaYmZUMefmXw2pumu9fDQ==" saltValue="i7bBMFDFI6WRpN8fFPK7ew==" spinCount="100000" sheet="1" sort="0" autoFilter="0" pivotTables="0"/>
  <mergeCells count="62">
    <mergeCell ref="M19:M20"/>
    <mergeCell ref="M21:M22"/>
    <mergeCell ref="M23:M24"/>
    <mergeCell ref="A2:L2"/>
    <mergeCell ref="I8:L8"/>
    <mergeCell ref="H12:L12"/>
    <mergeCell ref="I14:L14"/>
    <mergeCell ref="A10:A11"/>
    <mergeCell ref="G10:G11"/>
    <mergeCell ref="A4:L4"/>
    <mergeCell ref="A5:L5"/>
    <mergeCell ref="A6:L6"/>
    <mergeCell ref="I10:L10"/>
    <mergeCell ref="A12:A16"/>
    <mergeCell ref="C16:D16"/>
    <mergeCell ref="E16:L16"/>
    <mergeCell ref="H11:L11"/>
    <mergeCell ref="B27:C27"/>
    <mergeCell ref="A28:A33"/>
    <mergeCell ref="B28:L28"/>
    <mergeCell ref="B31:L31"/>
    <mergeCell ref="B32:L32"/>
    <mergeCell ref="B25:L25"/>
    <mergeCell ref="B26:L26"/>
    <mergeCell ref="B23:C24"/>
    <mergeCell ref="H23:I23"/>
    <mergeCell ref="I18:J18"/>
    <mergeCell ref="B17:G17"/>
    <mergeCell ref="K23:L23"/>
    <mergeCell ref="H24:I24"/>
    <mergeCell ref="H19:I19"/>
    <mergeCell ref="K19:L19"/>
    <mergeCell ref="I17:L17"/>
    <mergeCell ref="A34:L34"/>
    <mergeCell ref="B30:C30"/>
    <mergeCell ref="D29:E29"/>
    <mergeCell ref="D30:E30"/>
    <mergeCell ref="H29:I29"/>
    <mergeCell ref="D23:F24"/>
    <mergeCell ref="B33:G33"/>
    <mergeCell ref="D19:F20"/>
    <mergeCell ref="D21:F22"/>
    <mergeCell ref="A35:L35"/>
    <mergeCell ref="K24:L24"/>
    <mergeCell ref="A20:A23"/>
    <mergeCell ref="D27:E27"/>
    <mergeCell ref="H30:I30"/>
    <mergeCell ref="H20:I20"/>
    <mergeCell ref="K20:L20"/>
    <mergeCell ref="B19:C20"/>
    <mergeCell ref="B21:C22"/>
    <mergeCell ref="H21:I21"/>
    <mergeCell ref="K21:L21"/>
    <mergeCell ref="H22:I22"/>
    <mergeCell ref="K22:L22"/>
    <mergeCell ref="B29:C29"/>
    <mergeCell ref="B10:F11"/>
    <mergeCell ref="C12:F12"/>
    <mergeCell ref="E18:F18"/>
    <mergeCell ref="E14:G14"/>
    <mergeCell ref="C14:D14"/>
    <mergeCell ref="C18:D18"/>
  </mergeCells>
  <phoneticPr fontId="5"/>
  <conditionalFormatting sqref="B21:L24">
    <cfRule type="expression" dxfId="5" priority="1">
      <formula>$B$61=1</formula>
    </cfRule>
  </conditionalFormatting>
  <conditionalFormatting sqref="B19:L20 B23:L24">
    <cfRule type="expression" dxfId="4" priority="7">
      <formula>$B$61=2</formula>
    </cfRule>
  </conditionalFormatting>
  <conditionalFormatting sqref="B19:L22">
    <cfRule type="expression" dxfId="3" priority="6">
      <formula>$B$61=3</formula>
    </cfRule>
  </conditionalFormatting>
  <conditionalFormatting sqref="B19:L20">
    <cfRule type="expression" dxfId="2" priority="4">
      <formula>$B$61=1</formula>
    </cfRule>
  </conditionalFormatting>
  <conditionalFormatting sqref="I8:L8 B10:F11 I10:L10 H11:L11 C12:F12 E14:G14 E16:L16 B17:G17 I17:L17 I18:J18 E18:F18 B18 D19:F20 H19:I19 K19:L19 B27:C27 H27 J27 H29:I29 D29:E29">
    <cfRule type="cellIs" dxfId="1" priority="2" operator="equal">
      <formula>""</formula>
    </cfRule>
  </conditionalFormatting>
  <conditionalFormatting sqref="I8:L8 I10:L10 B10:F11 C12:F12 H11:L12 I14:L14 E14:G14 E16:L16 B17:G17 I17:L17 I18:J18 E18:F18 B18 K19:L24 H19:I24 D19:F24 B27:C27 H27 J27 H29:I30 D29:E30 B33:G33 A35:L35">
    <cfRule type="cellIs" dxfId="0" priority="8" operator="notEqual">
      <formula>""</formula>
    </cfRule>
  </conditionalFormatting>
  <hyperlinks>
    <hyperlink ref="E16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dropdown!$A$1:$A$3</xm:f>
          </x14:formula1>
          <xm:sqref>H27</xm:sqref>
        </x14:dataValidation>
        <x14:dataValidation type="list" allowBlank="1" showInputMessage="1" showErrorMessage="1">
          <x14:formula1>
            <xm:f>dropdown!$B$1:$B$6</xm:f>
          </x14:formula1>
          <xm:sqref>J27</xm:sqref>
        </x14:dataValidation>
        <x14:dataValidation type="list" allowBlank="1" showInputMessage="1" showErrorMessage="1">
          <x14:formula1>
            <xm:f>dropdown!$C$1:$C$3</xm:f>
          </x14:formula1>
          <xm:sqref>B27:C27</xm:sqref>
        </x14:dataValidation>
        <x14:dataValidation type="list" allowBlank="1" showInputMessage="1" showErrorMessage="1">
          <x14:formula1>
            <xm:f>dropdown!$F$1:$F$3</xm:f>
          </x14:formula1>
          <xm:sqref>H30:I30</xm:sqref>
        </x14:dataValidation>
        <x14:dataValidation type="list" allowBlank="1" showInputMessage="1" showErrorMessage="1">
          <x14:formula1>
            <xm:f>dropdown!$E$1:$E$2</xm:f>
          </x14:formula1>
          <xm:sqref>D29:F30 H29:I29</xm:sqref>
        </x14:dataValidation>
        <x14:dataValidation type="list" allowBlank="1" showInputMessage="1" showErrorMessage="1">
          <x14:formula1>
            <xm:f>dropdown!$G$1:$G$9</xm:f>
          </x14:formula1>
          <xm:sqref>B33</xm:sqref>
        </x14:dataValidation>
        <x14:dataValidation type="list" allowBlank="1" showInputMessage="1" showErrorMessage="1">
          <x14:formula1>
            <xm:f>dropdown!$H$1:$H$2</xm:f>
          </x14:formula1>
          <xm:sqref>M19:M24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"/>
  <sheetViews>
    <sheetView workbookViewId="0">
      <selection activeCell="H2" sqref="H2"/>
    </sheetView>
  </sheetViews>
  <sheetFormatPr defaultRowHeight="18.75"/>
  <cols>
    <col min="7" max="7" width="58.5" customWidth="1"/>
  </cols>
  <sheetData>
    <row r="1" spans="1:8">
      <c r="A1" t="s">
        <v>36</v>
      </c>
      <c r="B1">
        <v>1</v>
      </c>
      <c r="C1" t="s">
        <v>39</v>
      </c>
      <c r="D1" t="s">
        <v>42</v>
      </c>
      <c r="E1" t="s">
        <v>44</v>
      </c>
      <c r="F1" t="s">
        <v>47</v>
      </c>
      <c r="G1" t="s">
        <v>91</v>
      </c>
      <c r="H1" t="s">
        <v>101</v>
      </c>
    </row>
    <row r="2" spans="1:8">
      <c r="A2" t="s">
        <v>37</v>
      </c>
      <c r="B2">
        <v>2</v>
      </c>
      <c r="C2" t="s">
        <v>40</v>
      </c>
      <c r="D2" t="s">
        <v>43</v>
      </c>
      <c r="E2" t="s">
        <v>45</v>
      </c>
      <c r="F2" t="s">
        <v>48</v>
      </c>
      <c r="G2" t="s">
        <v>92</v>
      </c>
    </row>
    <row r="3" spans="1:8">
      <c r="A3" t="s">
        <v>38</v>
      </c>
      <c r="B3">
        <v>3</v>
      </c>
      <c r="C3" t="s">
        <v>41</v>
      </c>
      <c r="F3" t="s">
        <v>49</v>
      </c>
      <c r="G3" t="s">
        <v>93</v>
      </c>
    </row>
    <row r="4" spans="1:8">
      <c r="B4">
        <v>4</v>
      </c>
      <c r="G4" t="s">
        <v>94</v>
      </c>
    </row>
    <row r="5" spans="1:8">
      <c r="B5">
        <v>5</v>
      </c>
      <c r="G5" t="s">
        <v>95</v>
      </c>
    </row>
    <row r="6" spans="1:8">
      <c r="B6">
        <v>6</v>
      </c>
      <c r="G6" t="s">
        <v>96</v>
      </c>
    </row>
    <row r="7" spans="1:8">
      <c r="G7" t="s">
        <v>97</v>
      </c>
    </row>
    <row r="8" spans="1:8">
      <c r="G8" t="s">
        <v>98</v>
      </c>
    </row>
    <row r="9" spans="1:8">
      <c r="G9" t="s">
        <v>99</v>
      </c>
    </row>
    <row r="10" spans="1:8">
      <c r="G10" s="10"/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2"/>
  <sheetViews>
    <sheetView workbookViewId="0">
      <selection activeCell="A2" sqref="A2:XFD2"/>
    </sheetView>
  </sheetViews>
  <sheetFormatPr defaultRowHeight="18.75"/>
  <cols>
    <col min="1" max="1" width="10.25" bestFit="1" customWidth="1"/>
    <col min="2" max="16" width="16.75" customWidth="1"/>
    <col min="24" max="24" width="14.25" customWidth="1"/>
  </cols>
  <sheetData>
    <row r="1" spans="1:28">
      <c r="A1" t="s">
        <v>77</v>
      </c>
      <c r="B1" t="s">
        <v>61</v>
      </c>
      <c r="C1" t="s">
        <v>63</v>
      </c>
      <c r="D1" t="s">
        <v>62</v>
      </c>
      <c r="E1" t="s">
        <v>64</v>
      </c>
      <c r="F1" t="s">
        <v>20</v>
      </c>
      <c r="G1" t="s">
        <v>65</v>
      </c>
      <c r="H1" t="s">
        <v>4</v>
      </c>
      <c r="I1" t="s">
        <v>66</v>
      </c>
      <c r="J1" t="s">
        <v>59</v>
      </c>
      <c r="K1" t="s">
        <v>60</v>
      </c>
      <c r="L1" t="s">
        <v>109</v>
      </c>
      <c r="M1" t="s">
        <v>107</v>
      </c>
      <c r="N1" t="s">
        <v>108</v>
      </c>
      <c r="O1" t="s">
        <v>67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33</v>
      </c>
      <c r="V1" t="s">
        <v>34</v>
      </c>
      <c r="W1" t="s">
        <v>74</v>
      </c>
      <c r="X1" t="s">
        <v>73</v>
      </c>
      <c r="Y1" t="s">
        <v>68</v>
      </c>
      <c r="Z1" t="s">
        <v>71</v>
      </c>
      <c r="AA1" t="s">
        <v>79</v>
      </c>
      <c r="AB1" t="s">
        <v>78</v>
      </c>
    </row>
    <row r="2" spans="1:28">
      <c r="A2" s="1">
        <f>入力シート!I8</f>
        <v>0</v>
      </c>
      <c r="B2">
        <f>入力シート!B10</f>
        <v>0</v>
      </c>
      <c r="C2">
        <f>入力シート!I10</f>
        <v>0</v>
      </c>
      <c r="D2">
        <f>入力シート!H11</f>
        <v>0</v>
      </c>
      <c r="E2">
        <f>入力シート!C12</f>
        <v>0</v>
      </c>
      <c r="F2">
        <f>入力シート!H12</f>
        <v>0</v>
      </c>
      <c r="G2" s="58">
        <f>入力シート!E14</f>
        <v>0</v>
      </c>
      <c r="H2" s="58">
        <f>入力シート!I14</f>
        <v>0</v>
      </c>
      <c r="I2">
        <f>入力シート!E16</f>
        <v>0</v>
      </c>
      <c r="J2">
        <f>入力シート!B17</f>
        <v>0</v>
      </c>
      <c r="K2">
        <f>入力シート!I17</f>
        <v>0</v>
      </c>
      <c r="L2">
        <f>入力シート!B18</f>
        <v>0</v>
      </c>
      <c r="M2">
        <f>入力シート!E18</f>
        <v>0</v>
      </c>
      <c r="N2">
        <f>入力シート!I18</f>
        <v>0</v>
      </c>
      <c r="O2" s="3">
        <f ca="1">INDIRECT(ADDRESS(19+(入力シート!$B$61-1)*2,4,1,0,"入力シート"),FALSE)</f>
        <v>0</v>
      </c>
      <c r="P2" s="4" t="str">
        <f ca="1">INDIRECT(ADDRESS(19+(入力シート!$B$61-1)*2,8,1,0,"入力シート"),FALSE)</f>
        <v>学級数</v>
      </c>
      <c r="Q2" s="4">
        <f ca="1">INDIRECT(ADDRESS(19+(入力シート!$B$61-1)*2,11,1,0,"入力シート"),FALSE)</f>
        <v>0</v>
      </c>
      <c r="R2" s="4" t="str">
        <f ca="1">INDIRECT(ADDRESS(20+(入力シート!$B$61-1)*2,8,1,0,"入力シート"),FALSE)</f>
        <v>引率者</v>
      </c>
      <c r="S2" s="4" t="str">
        <f ca="1">INDIRECT(ADDRESS(20+(入力シート!$B$61-1)*2,11,1,0,"入力シート"),FALSE)</f>
        <v>人）</v>
      </c>
      <c r="T2">
        <f>入力シート!B27</f>
        <v>0</v>
      </c>
      <c r="U2">
        <f>入力シート!H27</f>
        <v>0</v>
      </c>
      <c r="V2">
        <f>入力シート!J27</f>
        <v>0</v>
      </c>
      <c r="W2" t="str">
        <f>U2&amp;V2&amp;"台"</f>
        <v>00台</v>
      </c>
      <c r="X2" s="6">
        <f>IF(入力シート!H29="希望する","希望",入力シート!H29)</f>
        <v>0</v>
      </c>
      <c r="Y2" t="str">
        <f>入力シート!C64</f>
        <v xml:space="preserve">
</v>
      </c>
      <c r="Z2">
        <f>入力シート!H30</f>
        <v>0</v>
      </c>
      <c r="AA2">
        <f>入力シート!B33</f>
        <v>0</v>
      </c>
      <c r="AB2">
        <f>入力シート!A35</f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記載例</vt:lpstr>
      <vt:lpstr>dropdown</vt:lpstr>
      <vt:lpstr>out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hiyama@com-fukushima.jp</dc:creator>
  <cp:lastModifiedBy>hiyama@com-fukushima.jp</cp:lastModifiedBy>
  <cp:lastPrinted>2020-08-23T00:08:30Z</cp:lastPrinted>
  <dcterms:created xsi:type="dcterms:W3CDTF">2020-07-25T04:38:46Z</dcterms:created>
  <dcterms:modified xsi:type="dcterms:W3CDTF">2020-08-28T02:18:49Z</dcterms:modified>
</cp:coreProperties>
</file>